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app\surfdrive\TU Delft\Radiation measurements\Wallac\La-140\"/>
    </mc:Choice>
  </mc:AlternateContent>
  <bookViews>
    <workbookView xWindow="0" yWindow="0" windowWidth="28800" windowHeight="12300"/>
  </bookViews>
  <sheets>
    <sheet name="Ba batch" sheetId="1" r:id="rId1"/>
  </sheets>
  <definedNames>
    <definedName name="Ba_batch" localSheetId="0">'Ba batch'!$A$1:$N$20</definedName>
  </definedNames>
  <calcPr calcId="0"/>
</workbook>
</file>

<file path=xl/calcChain.xml><?xml version="1.0" encoding="utf-8"?>
<calcChain xmlns="http://schemas.openxmlformats.org/spreadsheetml/2006/main">
  <c r="R14" i="1" l="1"/>
  <c r="R8" i="1"/>
  <c r="R2" i="1"/>
  <c r="Q14" i="1"/>
  <c r="Q8" i="1"/>
  <c r="Q2" i="1"/>
  <c r="P18" i="1"/>
  <c r="P16" i="1"/>
  <c r="P14" i="1"/>
  <c r="P12" i="1"/>
  <c r="P10" i="1"/>
  <c r="P8" i="1"/>
  <c r="P6" i="1"/>
  <c r="P4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" i="1"/>
</calcChain>
</file>

<file path=xl/connections.xml><?xml version="1.0" encoding="utf-8"?>
<connections xmlns="http://schemas.openxmlformats.org/spreadsheetml/2006/main">
  <connection id="1" name="Ba batch" type="6" refreshedVersion="6" background="1" saveData="1">
    <textPr codePage="437" sourceFile="C:\Users\strapp\surfdrive\TU Delft\Radiation measurements\Wallac\La-140\Ba batch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<sst xmlns="http://schemas.openxmlformats.org/spreadsheetml/2006/main" count="36" uniqueCount="18">
  <si>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</si>
  <si>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</si>
  <si>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</si>
  <si>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</si>
  <si>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</si>
  <si>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</si>
  <si>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</si>
  <si>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</si>
  <si>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</si>
  <si>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</si>
  <si>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Ba-139 Counts</t>
  </si>
  <si>
    <t>Ba-139 CPM</t>
  </si>
  <si>
    <t>Ba-139 Error %</t>
  </si>
  <si>
    <t>Ba-139 Info</t>
  </si>
  <si>
    <t>Ba-139</t>
  </si>
  <si>
    <t>0.1 M Ba</t>
  </si>
  <si>
    <t>1 uM Ba</t>
  </si>
  <si>
    <t>1 mM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</si>
</sst>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Ba batch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T12" sqref="T12"/>
    </sheetView>
  </sheetViews>
  <sheetFormatPr defaultRowHeight="15" x14ac:dyDescent="0.25"/>
  <cols>
    <col min="1" max="1" width="10.7109375" bestFit="1" customWidth="1"/>
    <col min="2" max="2" width="14" bestFit="1" customWidth="1"/>
    <col min="3" max="3" width="24.7109375" bestFit="1" customWidth="1"/>
    <col min="4" max="4" width="17.42578125" bestFit="1" customWidth="1"/>
    <col min="5" max="5" width="6.7109375" bestFit="1" customWidth="1"/>
    <col min="6" max="6" width="5" bestFit="1" customWidth="1"/>
    <col min="7" max="8" width="4.140625" bestFit="1" customWidth="1"/>
    <col min="9" max="9" width="7" bestFit="1" customWidth="1"/>
    <col min="10" max="10" width="12.28515625" bestFit="1" customWidth="1"/>
    <col min="11" max="11" width="13.5703125" bestFit="1" customWidth="1"/>
    <col min="12" max="12" width="11.28515625" bestFit="1" customWidth="1"/>
    <col min="13" max="13" width="13.7109375" bestFit="1" customWidth="1"/>
    <col min="14" max="14" width="10.8554687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8" x14ac:dyDescent="0.25">
      <c r="A2">
        <v>36</v>
      </c>
      <c r="B2" t="s">
        <v>14</v>
      </c>
      <c r="C2" s="1">
        <v>45028.420856481483</v>
      </c>
      <c r="D2">
        <v>0</v>
      </c>
      <c r="E2">
        <v>7760</v>
      </c>
      <c r="F2">
        <v>1</v>
      </c>
      <c r="G2">
        <v>1</v>
      </c>
      <c r="H2">
        <v>1</v>
      </c>
      <c r="I2">
        <v>180.05</v>
      </c>
      <c r="K2">
        <v>92216.59</v>
      </c>
      <c r="L2">
        <v>30811.29</v>
      </c>
      <c r="M2">
        <v>0.56999999999999995</v>
      </c>
      <c r="N2" t="s">
        <v>15</v>
      </c>
      <c r="O2">
        <f>L2-$L$20</f>
        <v>30774.82</v>
      </c>
      <c r="P2">
        <f>O3/(O3+O2)*100</f>
        <v>0.302996434859654</v>
      </c>
      <c r="Q2">
        <f>AVERAGE(P2:P6)</f>
        <v>0.2841562805521064</v>
      </c>
      <c r="R2">
        <f>_xlfn.STDEV.P(P2:P6)</f>
        <v>3.2404858172849549E-2</v>
      </c>
    </row>
    <row r="3" spans="1:18" x14ac:dyDescent="0.25">
      <c r="A3">
        <v>36</v>
      </c>
      <c r="B3" t="s">
        <v>14</v>
      </c>
      <c r="C3" s="1">
        <v>45028.423101851855</v>
      </c>
      <c r="D3">
        <v>0</v>
      </c>
      <c r="E3">
        <v>7760</v>
      </c>
      <c r="F3">
        <v>1</v>
      </c>
      <c r="G3">
        <v>1</v>
      </c>
      <c r="H3">
        <v>2</v>
      </c>
      <c r="I3">
        <v>180.05</v>
      </c>
      <c r="K3">
        <v>390.1</v>
      </c>
      <c r="L3">
        <v>130</v>
      </c>
      <c r="M3">
        <v>8.77</v>
      </c>
      <c r="O3">
        <f t="shared" ref="O3:O20" si="0">L3-$L$20</f>
        <v>93.53</v>
      </c>
    </row>
    <row r="4" spans="1:18" x14ac:dyDescent="0.25">
      <c r="A4">
        <v>36</v>
      </c>
      <c r="B4" t="s">
        <v>14</v>
      </c>
      <c r="C4" s="1">
        <v>45028.425347222219</v>
      </c>
      <c r="D4">
        <v>0</v>
      </c>
      <c r="E4">
        <v>7760</v>
      </c>
      <c r="F4">
        <v>1</v>
      </c>
      <c r="G4">
        <v>1</v>
      </c>
      <c r="H4">
        <v>3</v>
      </c>
      <c r="I4">
        <v>180.05</v>
      </c>
      <c r="K4">
        <v>87796.73</v>
      </c>
      <c r="L4">
        <v>29330.41</v>
      </c>
      <c r="M4">
        <v>0.57999999999999996</v>
      </c>
      <c r="O4">
        <f t="shared" si="0"/>
        <v>29293.94</v>
      </c>
      <c r="P4">
        <f>O5/(O5+O4)*100</f>
        <v>0.23855749848709254</v>
      </c>
    </row>
    <row r="5" spans="1:18" x14ac:dyDescent="0.25">
      <c r="A5">
        <v>36</v>
      </c>
      <c r="B5" t="s">
        <v>14</v>
      </c>
      <c r="C5" s="1">
        <v>45028.42759259259</v>
      </c>
      <c r="D5">
        <v>0</v>
      </c>
      <c r="E5">
        <v>7760</v>
      </c>
      <c r="F5">
        <v>1</v>
      </c>
      <c r="G5">
        <v>1</v>
      </c>
      <c r="H5">
        <v>4</v>
      </c>
      <c r="I5">
        <v>180.06</v>
      </c>
      <c r="K5">
        <v>319.66000000000003</v>
      </c>
      <c r="L5">
        <v>106.52</v>
      </c>
      <c r="M5">
        <v>9.69</v>
      </c>
      <c r="O5">
        <f t="shared" si="0"/>
        <v>70.05</v>
      </c>
    </row>
    <row r="6" spans="1:18" x14ac:dyDescent="0.25">
      <c r="A6">
        <v>36</v>
      </c>
      <c r="B6" t="s">
        <v>14</v>
      </c>
      <c r="C6" s="1">
        <v>45028.429826388892</v>
      </c>
      <c r="D6">
        <v>0</v>
      </c>
      <c r="E6">
        <v>7760</v>
      </c>
      <c r="F6">
        <v>1</v>
      </c>
      <c r="G6">
        <v>1</v>
      </c>
      <c r="H6">
        <v>5</v>
      </c>
      <c r="I6">
        <v>180.06</v>
      </c>
      <c r="K6">
        <v>89220.39</v>
      </c>
      <c r="L6">
        <v>29803.89</v>
      </c>
      <c r="M6">
        <v>0.57999999999999996</v>
      </c>
      <c r="O6">
        <f t="shared" si="0"/>
        <v>29767.42</v>
      </c>
      <c r="P6">
        <f>O7/(O7+O6)*100</f>
        <v>0.31091490830957269</v>
      </c>
    </row>
    <row r="7" spans="1:18" x14ac:dyDescent="0.25">
      <c r="A7">
        <v>36</v>
      </c>
      <c r="B7" t="s">
        <v>14</v>
      </c>
      <c r="C7" s="1">
        <v>45028.432071759256</v>
      </c>
      <c r="D7">
        <v>0</v>
      </c>
      <c r="E7">
        <v>7760</v>
      </c>
      <c r="F7">
        <v>1</v>
      </c>
      <c r="G7">
        <v>1</v>
      </c>
      <c r="H7">
        <v>6</v>
      </c>
      <c r="I7">
        <v>180.03</v>
      </c>
      <c r="K7">
        <v>388</v>
      </c>
      <c r="L7">
        <v>129.31</v>
      </c>
      <c r="M7">
        <v>8.7899999999999991</v>
      </c>
      <c r="O7">
        <f t="shared" si="0"/>
        <v>92.84</v>
      </c>
    </row>
    <row r="8" spans="1:18" x14ac:dyDescent="0.25">
      <c r="A8">
        <v>36</v>
      </c>
      <c r="B8" t="s">
        <v>14</v>
      </c>
      <c r="C8" s="1">
        <v>45028.434317129628</v>
      </c>
      <c r="D8">
        <v>0</v>
      </c>
      <c r="E8">
        <v>7760</v>
      </c>
      <c r="F8">
        <v>1</v>
      </c>
      <c r="G8">
        <v>1</v>
      </c>
      <c r="H8">
        <v>7</v>
      </c>
      <c r="I8">
        <v>180.05</v>
      </c>
      <c r="K8">
        <v>76405.89</v>
      </c>
      <c r="L8">
        <v>25516.18</v>
      </c>
      <c r="M8">
        <v>0.63</v>
      </c>
      <c r="N8" t="s">
        <v>17</v>
      </c>
      <c r="O8">
        <f t="shared" si="0"/>
        <v>25479.71</v>
      </c>
      <c r="P8">
        <f>O9/(O9+O8)*100</f>
        <v>1.4498028393454927</v>
      </c>
      <c r="Q8">
        <f>AVERAGE(P8:P12)</f>
        <v>1.4666660536441727</v>
      </c>
      <c r="R8">
        <f>_xlfn.STDEV.P(P8:P12)</f>
        <v>7.1225312050936809E-2</v>
      </c>
    </row>
    <row r="9" spans="1:18" x14ac:dyDescent="0.25">
      <c r="A9">
        <v>36</v>
      </c>
      <c r="B9" t="s">
        <v>14</v>
      </c>
      <c r="C9" s="1">
        <v>45028.436562499999</v>
      </c>
      <c r="D9">
        <v>0</v>
      </c>
      <c r="E9">
        <v>7760</v>
      </c>
      <c r="F9">
        <v>1</v>
      </c>
      <c r="G9">
        <v>1</v>
      </c>
      <c r="H9">
        <v>8</v>
      </c>
      <c r="I9">
        <v>180.04</v>
      </c>
      <c r="K9">
        <v>1234.1400000000001</v>
      </c>
      <c r="L9">
        <v>411.31</v>
      </c>
      <c r="M9">
        <v>4.93</v>
      </c>
      <c r="O9">
        <f t="shared" si="0"/>
        <v>374.84000000000003</v>
      </c>
    </row>
    <row r="10" spans="1:18" x14ac:dyDescent="0.25">
      <c r="A10">
        <v>36</v>
      </c>
      <c r="B10" t="s">
        <v>14</v>
      </c>
      <c r="C10" s="1">
        <v>45028.438807870371</v>
      </c>
      <c r="D10">
        <v>0</v>
      </c>
      <c r="E10">
        <v>7760</v>
      </c>
      <c r="F10">
        <v>1</v>
      </c>
      <c r="G10">
        <v>1</v>
      </c>
      <c r="H10">
        <v>9</v>
      </c>
      <c r="I10">
        <v>180.05</v>
      </c>
      <c r="K10">
        <v>72994.58</v>
      </c>
      <c r="L10">
        <v>24375.85</v>
      </c>
      <c r="M10">
        <v>0.64</v>
      </c>
      <c r="O10">
        <f t="shared" si="0"/>
        <v>24339.379999999997</v>
      </c>
      <c r="P10">
        <f>O11/(O11+O10)*100</f>
        <v>1.3890959653580877</v>
      </c>
    </row>
    <row r="11" spans="1:18" x14ac:dyDescent="0.25">
      <c r="A11">
        <v>36</v>
      </c>
      <c r="B11" t="s">
        <v>14</v>
      </c>
      <c r="C11" s="1">
        <v>45028.441053240742</v>
      </c>
      <c r="D11">
        <v>0</v>
      </c>
      <c r="E11">
        <v>7760</v>
      </c>
      <c r="F11">
        <v>1</v>
      </c>
      <c r="G11">
        <v>1</v>
      </c>
      <c r="H11">
        <v>10</v>
      </c>
      <c r="I11">
        <v>180.04</v>
      </c>
      <c r="K11">
        <v>1138.23</v>
      </c>
      <c r="L11">
        <v>379.33</v>
      </c>
      <c r="M11">
        <v>5.13</v>
      </c>
      <c r="O11">
        <f t="shared" si="0"/>
        <v>342.86</v>
      </c>
    </row>
    <row r="12" spans="1:18" x14ac:dyDescent="0.25">
      <c r="A12">
        <v>36</v>
      </c>
      <c r="B12" t="s">
        <v>14</v>
      </c>
      <c r="C12" s="1">
        <v>45028.443530092591</v>
      </c>
      <c r="D12">
        <v>0</v>
      </c>
      <c r="E12">
        <v>7760</v>
      </c>
      <c r="F12">
        <v>2</v>
      </c>
      <c r="G12">
        <v>1</v>
      </c>
      <c r="H12">
        <v>1</v>
      </c>
      <c r="I12">
        <v>180.05</v>
      </c>
      <c r="K12">
        <v>68190.87</v>
      </c>
      <c r="L12">
        <v>22768.04</v>
      </c>
      <c r="M12">
        <v>0.66</v>
      </c>
      <c r="O12">
        <f t="shared" si="0"/>
        <v>22731.57</v>
      </c>
      <c r="P12">
        <f>O13/(O13+O12)*100</f>
        <v>1.5610993562289375</v>
      </c>
    </row>
    <row r="13" spans="1:18" x14ac:dyDescent="0.25">
      <c r="A13">
        <v>36</v>
      </c>
      <c r="B13" t="s">
        <v>14</v>
      </c>
      <c r="C13" s="1">
        <v>45028.445775462962</v>
      </c>
      <c r="D13">
        <v>0</v>
      </c>
      <c r="E13">
        <v>7760</v>
      </c>
      <c r="F13">
        <v>2</v>
      </c>
      <c r="G13">
        <v>1</v>
      </c>
      <c r="H13">
        <v>2</v>
      </c>
      <c r="I13">
        <v>180.05</v>
      </c>
      <c r="K13">
        <v>1191.1300000000001</v>
      </c>
      <c r="L13">
        <v>396.96</v>
      </c>
      <c r="M13">
        <v>5.0199999999999996</v>
      </c>
      <c r="O13">
        <f t="shared" si="0"/>
        <v>360.49</v>
      </c>
    </row>
    <row r="14" spans="1:18" x14ac:dyDescent="0.25">
      <c r="A14">
        <v>36</v>
      </c>
      <c r="B14" t="s">
        <v>14</v>
      </c>
      <c r="C14" s="1">
        <v>45028.448020833333</v>
      </c>
      <c r="D14">
        <v>0</v>
      </c>
      <c r="E14">
        <v>7760</v>
      </c>
      <c r="F14">
        <v>2</v>
      </c>
      <c r="G14">
        <v>1</v>
      </c>
      <c r="H14">
        <v>3</v>
      </c>
      <c r="I14">
        <v>180.03</v>
      </c>
      <c r="K14">
        <v>69740.03</v>
      </c>
      <c r="L14">
        <v>23289.39</v>
      </c>
      <c r="M14">
        <v>0.66</v>
      </c>
      <c r="N14" t="s">
        <v>16</v>
      </c>
      <c r="O14">
        <f t="shared" si="0"/>
        <v>23252.92</v>
      </c>
      <c r="P14">
        <f>O15/(O15+O14)*100</f>
        <v>1.4639975591565533</v>
      </c>
      <c r="Q14">
        <f>AVERAGE(P14:P18)</f>
        <v>1.642732397407741</v>
      </c>
      <c r="R14">
        <f>_xlfn.STDEV.P(P14:P18)</f>
        <v>0.12755484193068972</v>
      </c>
    </row>
    <row r="15" spans="1:18" x14ac:dyDescent="0.25">
      <c r="A15">
        <v>36</v>
      </c>
      <c r="B15" t="s">
        <v>14</v>
      </c>
      <c r="C15" s="1">
        <v>45028.450254629628</v>
      </c>
      <c r="D15">
        <v>0</v>
      </c>
      <c r="E15">
        <v>7760</v>
      </c>
      <c r="F15">
        <v>2</v>
      </c>
      <c r="G15">
        <v>1</v>
      </c>
      <c r="H15">
        <v>4</v>
      </c>
      <c r="I15">
        <v>180.06</v>
      </c>
      <c r="K15">
        <v>1146.18</v>
      </c>
      <c r="L15">
        <v>381.95</v>
      </c>
      <c r="M15">
        <v>5.12</v>
      </c>
      <c r="O15">
        <f t="shared" si="0"/>
        <v>345.48</v>
      </c>
    </row>
    <row r="16" spans="1:18" x14ac:dyDescent="0.25">
      <c r="A16">
        <v>36</v>
      </c>
      <c r="B16" t="s">
        <v>14</v>
      </c>
      <c r="C16" s="1">
        <v>45028.452499999999</v>
      </c>
      <c r="D16">
        <v>0</v>
      </c>
      <c r="E16">
        <v>7760</v>
      </c>
      <c r="F16">
        <v>2</v>
      </c>
      <c r="G16">
        <v>1</v>
      </c>
      <c r="H16">
        <v>5</v>
      </c>
      <c r="I16">
        <v>180.03</v>
      </c>
      <c r="K16">
        <v>56954.15</v>
      </c>
      <c r="L16">
        <v>19012.54</v>
      </c>
      <c r="M16">
        <v>0.73</v>
      </c>
      <c r="O16">
        <f t="shared" si="0"/>
        <v>18976.07</v>
      </c>
      <c r="P16">
        <f>O17/(O17+O16)*100</f>
        <v>1.7109870302075996</v>
      </c>
    </row>
    <row r="17" spans="1:16" x14ac:dyDescent="0.25">
      <c r="A17">
        <v>36</v>
      </c>
      <c r="B17" t="s">
        <v>14</v>
      </c>
      <c r="C17" s="1">
        <v>45028.454745370371</v>
      </c>
      <c r="D17">
        <v>0</v>
      </c>
      <c r="E17">
        <v>7760</v>
      </c>
      <c r="F17">
        <v>2</v>
      </c>
      <c r="G17">
        <v>1</v>
      </c>
      <c r="H17">
        <v>6</v>
      </c>
      <c r="I17">
        <v>180.06</v>
      </c>
      <c r="K17">
        <v>1100.73</v>
      </c>
      <c r="L17">
        <v>366.8</v>
      </c>
      <c r="M17">
        <v>5.22</v>
      </c>
      <c r="O17">
        <f t="shared" si="0"/>
        <v>330.33000000000004</v>
      </c>
    </row>
    <row r="18" spans="1:16" x14ac:dyDescent="0.25">
      <c r="A18">
        <v>36</v>
      </c>
      <c r="B18" t="s">
        <v>14</v>
      </c>
      <c r="C18" s="1">
        <v>45028.456990740742</v>
      </c>
      <c r="D18">
        <v>0</v>
      </c>
      <c r="E18">
        <v>7760</v>
      </c>
      <c r="F18">
        <v>2</v>
      </c>
      <c r="G18">
        <v>1</v>
      </c>
      <c r="H18">
        <v>7</v>
      </c>
      <c r="I18">
        <v>180.04</v>
      </c>
      <c r="K18">
        <v>55518.06</v>
      </c>
      <c r="L18">
        <v>18530.740000000002</v>
      </c>
      <c r="M18">
        <v>0.73</v>
      </c>
      <c r="O18">
        <f t="shared" si="0"/>
        <v>18494.27</v>
      </c>
      <c r="P18">
        <f>O19/(O19+O18)*100</f>
        <v>1.7532126028590704</v>
      </c>
    </row>
    <row r="19" spans="1:16" x14ac:dyDescent="0.25">
      <c r="A19">
        <v>36</v>
      </c>
      <c r="B19" t="s">
        <v>14</v>
      </c>
      <c r="C19" s="1">
        <v>45028.459236111114</v>
      </c>
      <c r="D19">
        <v>0</v>
      </c>
      <c r="E19">
        <v>7760</v>
      </c>
      <c r="F19">
        <v>2</v>
      </c>
      <c r="G19">
        <v>1</v>
      </c>
      <c r="H19">
        <v>8</v>
      </c>
      <c r="I19">
        <v>180.05</v>
      </c>
      <c r="K19">
        <v>1099.73</v>
      </c>
      <c r="L19">
        <v>366.5</v>
      </c>
      <c r="M19">
        <v>5.22</v>
      </c>
      <c r="O19">
        <f t="shared" si="0"/>
        <v>330.03</v>
      </c>
    </row>
    <row r="20" spans="1:16" x14ac:dyDescent="0.25">
      <c r="A20">
        <v>36</v>
      </c>
      <c r="B20" t="s">
        <v>14</v>
      </c>
      <c r="C20" s="1">
        <v>45028.461481481485</v>
      </c>
      <c r="D20">
        <v>0</v>
      </c>
      <c r="E20">
        <v>7760</v>
      </c>
      <c r="F20">
        <v>2</v>
      </c>
      <c r="G20">
        <v>1</v>
      </c>
      <c r="H20">
        <v>9</v>
      </c>
      <c r="I20">
        <v>180.05</v>
      </c>
      <c r="K20">
        <v>109.44</v>
      </c>
      <c r="L20">
        <v>36.47</v>
      </c>
      <c r="M20">
        <v>16.559999999999999</v>
      </c>
      <c r="O20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 batch</vt:lpstr>
      <vt:lpstr>'Ba batch'!Ba_batch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2023-04-13T15:06:31Z</dcterms:created>
  <dcterms:modified xsi:type="dcterms:W3CDTF">2023-04-13T15:06:31Z</dcterms:modified>
</cp:coreProperties>
</file>